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<sst xmlns="http://schemas.openxmlformats.org/spreadsheetml/2006/main" count="29" uniqueCount="29">
  <si>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Alle 120.000 km</t>
  </si>
  <si>
    <t xml:space="preserve">Comfortline </t>
  </si>
  <si>
    <t>Ez 15.8.1998</t>
  </si>
  <si>
    <t>Hubraum</t>
  </si>
  <si>
    <t>Verbrauch</t>
  </si>
  <si>
    <t>Anschaffungskosten</t>
  </si>
  <si>
    <t>Umrüstung</t>
  </si>
  <si>
    <t>Versicherung</t>
  </si>
  <si>
    <t>VK 300, TK 0</t>
  </si>
  <si>
    <t>Steuern / 100 ccm</t>
  </si>
  <si>
    <t>Steuern Summe</t>
  </si>
  <si>
    <t xml:space="preserve">Laufende Kosten bei </t>
  </si>
  <si>
    <t>km</t>
  </si>
  <si>
    <t>fix</t>
  </si>
  <si>
    <t>Sprit</t>
  </si>
  <si>
    <t>Preis pro Liter</t>
  </si>
  <si>
    <t>Werte DAT * 1,2 (benzin, * 1,3 Diesel</t>
  </si>
  <si>
    <t>Anschaffung</t>
  </si>
  <si>
    <t>gesamt</t>
  </si>
  <si>
    <t>Versicherungsprämie: Vollkasko 300 € SB, TK 0 bei</t>
  </si>
  <si>
    <t>Versicherungs</t>
  </si>
  <si>
    <t>Mehrverbrauch gegenüber Benzin (zwischen 15 und 30%, 20-25% normal)</t>
  </si>
  <si>
    <t>BITTE NUR DIE GRAU HINTERLEGTEN FELDER ÄNDERN!!</t>
  </si>
  <si>
    <t>Laufleistung pro Jahr</t>
  </si>
  <si>
    <t>Differenz / Ersparnis pro Jahr</t>
  </si>
  <si>
    <t>Passat V6 syncro 193 PS</t>
  </si>
  <si>
    <t>Passat 1,8T 150 PS</t>
  </si>
  <si>
    <t>Passat 1,9 TDI 110 PS</t>
  </si>
  <si>
    <t>Kombi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</si>
</sst>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\-??\ [$€-1]_-"/>
    <numFmt numFmtId="173" formatCode="_-* #,##0.00\ [$€-1]_-;\-* #,##0.00\ [$€-1]_-;_-* \-??\ [$€-1]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12"/>
      <name val="Arial"/>
      <family val="0"/>
    </font>
    <font>
      <b/>
      <sz val="16"/>
      <color indexed="57"/>
      <name val="Arial"/>
      <family val="0"/>
    </font>
    <font>
      <sz val="14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hidden="1"/>
    </xf>
    <xf numFmtId="173" fontId="1" fillId="0" borderId="0" xfId="0" applyNumberFormat="1" applyFont="1" applyAlignment="1" applyProtection="1">
      <alignment horizontal="center"/>
      <protection hidden="1"/>
    </xf>
    <xf numFmtId="172" fontId="2" fillId="2" borderId="0" xfId="17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172" fontId="0" fillId="0" borderId="0" xfId="17" applyFont="1" applyFill="1" applyBorder="1" applyAlignment="1" applyProtection="1">
      <alignment/>
      <protection hidden="1"/>
    </xf>
    <xf numFmtId="9" fontId="2" fillId="2" borderId="0" xfId="18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172" fontId="5" fillId="3" borderId="0" xfId="17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4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9" sqref="D9"/>
    </sheetView>
  </sheetViews>
  <sheetFormatPr defaultColWidth="11.421875" defaultRowHeight="12.75"/>
  <cols>
    <col min="1" max="1" width="44.421875" style="1" customWidth="1"/>
    <col min="2" max="2" width="18.00390625" style="1" customWidth="1"/>
    <col min="3" max="3" width="11.00390625" style="1" customWidth="1"/>
    <col min="4" max="4" width="19.57421875" style="1" customWidth="1"/>
    <col min="5" max="5" width="11.7109375" style="1" customWidth="1"/>
    <col min="6" max="6" width="22.57421875" style="1" customWidth="1"/>
    <col min="7" max="7" width="11.00390625" style="1" customWidth="1"/>
    <col min="8" max="8" width="19.7109375" style="1" customWidth="1"/>
    <col min="9" max="16384" width="11.00390625" style="1" customWidth="1"/>
  </cols>
  <sheetData>
    <row r="1" spans="3:6" ht="12.75">
      <c r="C1" s="1" t="s">
        <v>28</v>
      </c>
      <c r="D1" s="1" t="s">
        <v>0</v>
      </c>
      <c r="E1" s="1" t="s">
        <v>1</v>
      </c>
      <c r="F1" s="1" t="s">
        <v>2</v>
      </c>
    </row>
    <row r="2" spans="2:6" ht="12.75">
      <c r="B2" s="1" t="s">
        <v>25</v>
      </c>
      <c r="D2" s="1" t="s">
        <v>26</v>
      </c>
      <c r="F2" s="1" t="s">
        <v>27</v>
      </c>
    </row>
    <row r="3" spans="1:6" ht="12.75">
      <c r="A3" s="1" t="s">
        <v>3</v>
      </c>
      <c r="B3" s="1">
        <v>2.8</v>
      </c>
      <c r="D3" s="1">
        <v>1.8</v>
      </c>
      <c r="F3" s="1">
        <v>1900</v>
      </c>
    </row>
    <row r="4" spans="1:6" ht="12.75">
      <c r="A4" s="1" t="s">
        <v>4</v>
      </c>
      <c r="B4" s="1">
        <v>10.8</v>
      </c>
      <c r="D4" s="1">
        <v>8.1</v>
      </c>
      <c r="F4" s="1">
        <v>5.5</v>
      </c>
    </row>
    <row r="5" spans="1:6" ht="12.75">
      <c r="A5" s="1" t="s">
        <v>5</v>
      </c>
      <c r="B5" s="1">
        <v>9400</v>
      </c>
      <c r="D5" s="1">
        <v>8400</v>
      </c>
      <c r="F5" s="1">
        <v>10300</v>
      </c>
    </row>
    <row r="6" spans="1:4" ht="12.75">
      <c r="A6" s="1" t="s">
        <v>6</v>
      </c>
      <c r="B6" s="1">
        <v>2600</v>
      </c>
      <c r="D6" s="1">
        <v>2400</v>
      </c>
    </row>
    <row r="7" spans="1:8" ht="12.75">
      <c r="A7" s="1" t="s">
        <v>7</v>
      </c>
      <c r="B7" s="1">
        <v>755</v>
      </c>
      <c r="D7" s="1">
        <v>498</v>
      </c>
      <c r="F7" s="1">
        <v>596</v>
      </c>
      <c r="H7" s="1" t="s">
        <v>8</v>
      </c>
    </row>
    <row r="8" spans="1:6" ht="12.75">
      <c r="A8" s="1" t="s">
        <v>9</v>
      </c>
      <c r="B8" s="1">
        <v>6.75</v>
      </c>
      <c r="D8" s="1">
        <v>6.75</v>
      </c>
      <c r="F8" s="1">
        <v>15.77</v>
      </c>
    </row>
    <row r="9" spans="1:6" ht="12.75">
      <c r="A9" s="1" t="s">
        <v>10</v>
      </c>
      <c r="B9" s="1">
        <f>B3*10*B8</f>
        <v>189</v>
      </c>
      <c r="D9" s="1">
        <f>D3*10*D8</f>
        <v>121.5</v>
      </c>
      <c r="F9" s="1">
        <f>F3/100*F8</f>
        <v>299.63</v>
      </c>
    </row>
    <row r="11" spans="1:6" ht="12.75">
      <c r="A11" s="1" t="s">
        <v>11</v>
      </c>
      <c r="F11" s="1" t="s">
        <v>12</v>
      </c>
    </row>
    <row r="13" spans="1:6" ht="12.75">
      <c r="A13" s="1" t="s">
        <v>13</v>
      </c>
      <c r="B13" s="2">
        <f>B9+B7</f>
        <v>944</v>
      </c>
      <c r="D13" s="2">
        <f>D9+D7</f>
        <v>619.5</v>
      </c>
      <c r="F13" s="2">
        <f>F8*F3/100+F7</f>
        <v>895.63</v>
      </c>
    </row>
    <row r="14" spans="1:6" ht="12.75">
      <c r="A14" s="1" t="s">
        <v>14</v>
      </c>
      <c r="B14" s="3">
        <f>B4*B15*B32/100*(1+F24)</f>
        <v>1707.7500000000002</v>
      </c>
      <c r="C14" s="3">
        <f>C4*C15*C32/100</f>
        <v>0</v>
      </c>
      <c r="D14" s="3">
        <f>D4*D15*B32/100*(1+F24)</f>
        <v>1280.8125</v>
      </c>
      <c r="E14" s="3">
        <f>E4*E15*E32/100</f>
        <v>0</v>
      </c>
      <c r="F14" s="3">
        <f>F4*F15*B32/100</f>
        <v>1347.5</v>
      </c>
    </row>
    <row r="15" spans="1:6" ht="12.75">
      <c r="A15" s="1" t="s">
        <v>15</v>
      </c>
      <c r="B15" s="4">
        <v>0.55</v>
      </c>
      <c r="D15" s="4">
        <v>0.55</v>
      </c>
      <c r="F15" s="4">
        <v>0.98</v>
      </c>
    </row>
    <row r="16" spans="2:6" ht="12.75">
      <c r="B16" s="5"/>
      <c r="D16" s="5"/>
      <c r="F16" s="5"/>
    </row>
    <row r="17" spans="2:8" ht="12.75">
      <c r="B17" s="6">
        <v>8944</v>
      </c>
      <c r="C17" s="7"/>
      <c r="D17" s="6">
        <v>7614</v>
      </c>
      <c r="E17" s="7"/>
      <c r="F17" s="6">
        <v>8755</v>
      </c>
      <c r="H17" s="1" t="s">
        <v>16</v>
      </c>
    </row>
    <row r="18" spans="1:6" ht="12.75">
      <c r="A18" s="1" t="s">
        <v>17</v>
      </c>
      <c r="B18" s="8">
        <f>B5+B6</f>
        <v>12000</v>
      </c>
      <c r="D18" s="8">
        <f>D5+D6</f>
        <v>10800</v>
      </c>
      <c r="F18" s="8">
        <f>F5</f>
        <v>10300</v>
      </c>
    </row>
    <row r="19" spans="2:6" ht="12.75">
      <c r="B19" s="8"/>
      <c r="D19" s="8"/>
      <c r="F19" s="8"/>
    </row>
    <row r="20" spans="2:6" ht="12.75">
      <c r="B20" s="8"/>
      <c r="D20" s="8"/>
      <c r="F20" s="8"/>
    </row>
    <row r="21" spans="1:6" ht="12.75">
      <c r="A21" s="1" t="s">
        <v>18</v>
      </c>
      <c r="B21" s="8">
        <f>B7/0.4*F23+B14+B9</f>
        <v>2651.75</v>
      </c>
      <c r="C21" s="8">
        <f>C14+C7/0.4*E23+C9</f>
        <v>0</v>
      </c>
      <c r="D21" s="8">
        <f>D14+D7/0.4*F23+D9</f>
        <v>1900.3125</v>
      </c>
      <c r="F21" s="8">
        <f>F14+F7/0.4*F23+F9</f>
        <v>2243.13</v>
      </c>
    </row>
    <row r="23" spans="1:8" ht="12.75">
      <c r="A23" s="1" t="s">
        <v>19</v>
      </c>
      <c r="F23" s="9">
        <v>0.4</v>
      </c>
      <c r="H23" s="1" t="s">
        <v>20</v>
      </c>
    </row>
    <row r="24" spans="1:6" ht="38.25">
      <c r="A24" s="10" t="s">
        <v>21</v>
      </c>
      <c r="F24" s="9">
        <v>0.15</v>
      </c>
    </row>
    <row r="26" spans="1:6" ht="20.25">
      <c r="A26" s="11" t="s">
        <v>24</v>
      </c>
      <c r="B26" s="12">
        <f>F21-B21</f>
        <v>-408.6199999999999</v>
      </c>
      <c r="D26" s="12">
        <f>F21-D21</f>
        <v>342.8175000000001</v>
      </c>
      <c r="F26" s="12">
        <f>F21-F21</f>
        <v>0</v>
      </c>
    </row>
    <row r="28" ht="18">
      <c r="A28" s="13" t="s">
        <v>22</v>
      </c>
    </row>
    <row r="32" spans="1:2" ht="15.75">
      <c r="A32" s="1" t="s">
        <v>23</v>
      </c>
      <c r="B32" s="14">
        <v>25000</v>
      </c>
    </row>
  </sheetData>
  <sheetProtection password="DA9F" sheet="1" objects="1" scenarios="1"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ggerland</dc:creator>
  <cp:keywords/>
  <dc:description/>
  <cp:lastModifiedBy>athlon</cp:lastModifiedBy>
  <cp:lastPrinted>2004-04-18T10:23:54Z</cp:lastPrinted>
  <dcterms:created xsi:type="dcterms:W3CDTF">2002-07-14T05:26:25Z</dcterms:created>
  <dcterms:modified xsi:type="dcterms:W3CDTF">2004-12-11T23:58:45Z</dcterms:modified>
  <cp:category/>
  <cp:version/>
  <cp:contentType/>
  <cp:contentStatus/>
  <cp:revision>1</cp:revision>
</cp:coreProperties>
</file>